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<sst xmlns="http://schemas.openxmlformats.org/spreadsheetml/2006/main" count="7794" uniqueCount="729">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</sst>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1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2022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F23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34" sqref="T3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Год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3884.4068055546427</v>
      </c>
      <c r="G20" s="48">
        <f t="shared" si="0"/>
        <v>3419.534007735192</v>
      </c>
      <c r="H20" s="48">
        <f t="shared" si="0"/>
        <v>456.3641952906098</v>
      </c>
      <c r="I20" s="48">
        <f t="shared" si="0"/>
        <v>0</v>
      </c>
      <c r="J20" s="48">
        <f t="shared" si="0"/>
        <v>743.1570847367276</v>
      </c>
      <c r="K20" s="48">
        <f t="shared" si="0"/>
        <v>2220.0127277078545</v>
      </c>
      <c r="L20" s="48">
        <f t="shared" si="0"/>
        <v>464.8727978194507</v>
      </c>
      <c r="M20" s="48">
        <f t="shared" si="0"/>
        <v>52.98088288030886</v>
      </c>
      <c r="N20" s="48">
        <f t="shared" si="0"/>
        <v>0</v>
      </c>
      <c r="O20" s="48">
        <f t="shared" si="0"/>
        <v>132.2098249991273</v>
      </c>
      <c r="P20" s="48">
        <f t="shared" si="0"/>
        <v>279.6820899400146</v>
      </c>
      <c r="Q20" s="48">
        <f>IF(G20=0,0,T20/G20)</f>
        <v>2.8239968233932538</v>
      </c>
      <c r="R20" s="48">
        <f>IF(L20=0,0,U20/L20)</f>
        <v>3.0332845714030845</v>
      </c>
      <c r="S20" s="48">
        <f>SUM(S21:S24)</f>
        <v>11066.844660620109</v>
      </c>
      <c r="T20" s="48">
        <f>SUM(T21:T24)</f>
        <v>9656.753175329384</v>
      </c>
      <c r="U20" s="48">
        <f>SUM(U21:U24)</f>
        <v>1410.0914852907251</v>
      </c>
      <c r="V20" s="48">
        <f>SUM(V21:V24)</f>
        <v>0</v>
      </c>
      <c r="W20" s="131">
        <f>SUM(W21:W24)</f>
        <v>11066.844660620109</v>
      </c>
      <c r="X20" s="141"/>
    </row>
    <row r="21" spans="3:24" ht="21" customHeight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3695.837507554643</v>
      </c>
      <c r="G22" s="48">
        <f>H22+I22+J22+K22</f>
        <v>3285.823709735192</v>
      </c>
      <c r="H22" s="56">
        <v>456.3641952906098</v>
      </c>
      <c r="I22" s="56">
        <v>0</v>
      </c>
      <c r="J22" s="56">
        <v>655.9811344165564</v>
      </c>
      <c r="K22" s="56">
        <v>2173.4783800280256</v>
      </c>
      <c r="L22" s="48">
        <f>M22+N22+O22+P22</f>
        <v>410.0137978194507</v>
      </c>
      <c r="M22" s="56">
        <v>52.98088288030886</v>
      </c>
      <c r="N22" s="56">
        <v>0</v>
      </c>
      <c r="O22" s="56">
        <v>95.66833512432825</v>
      </c>
      <c r="P22" s="56">
        <v>261.3645798148136</v>
      </c>
      <c r="Q22" s="56">
        <v>2.798469751088174</v>
      </c>
      <c r="R22" s="56">
        <v>3.0307253896804727</v>
      </c>
      <c r="S22" s="48">
        <f>T22+U22</f>
        <v>10437.917486272989</v>
      </c>
      <c r="T22" s="56">
        <f>G22*Q22</f>
        <v>9195.278259102264</v>
      </c>
      <c r="U22" s="56">
        <f>L22*R22</f>
        <v>1242.6392271707252</v>
      </c>
      <c r="V22" s="56">
        <v>0</v>
      </c>
      <c r="W22" s="57">
        <f>S22-V22</f>
        <v>10437.917486272989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188.569298</v>
      </c>
      <c r="G23" s="48">
        <f>H23+I23+J23+K23</f>
        <v>133.710298</v>
      </c>
      <c r="H23" s="56">
        <v>0</v>
      </c>
      <c r="I23" s="56">
        <v>0</v>
      </c>
      <c r="J23" s="56">
        <v>87.17595032017114</v>
      </c>
      <c r="K23" s="56">
        <v>46.53434767982885</v>
      </c>
      <c r="L23" s="48">
        <f>M23+N23+O23+P23</f>
        <v>54.858999999999995</v>
      </c>
      <c r="M23" s="56">
        <v>0</v>
      </c>
      <c r="N23" s="56">
        <v>0</v>
      </c>
      <c r="O23" s="56">
        <v>36.54148987479904</v>
      </c>
      <c r="P23" s="56">
        <v>18.317510125200958</v>
      </c>
      <c r="Q23" s="56">
        <v>3.451304223606771</v>
      </c>
      <c r="R23" s="56">
        <v>3.052411785121858</v>
      </c>
      <c r="S23" s="48">
        <f>T23+U23</f>
        <v>628.92717434712</v>
      </c>
      <c r="T23" s="56">
        <f>G23*Q23</f>
        <v>461.47491622711993</v>
      </c>
      <c r="U23" s="56">
        <f>L23*R23</f>
        <v>167.45225811999998</v>
      </c>
      <c r="V23" s="56"/>
      <c r="W23" s="57">
        <f>S23-V23</f>
        <v>628.92717434712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2024-01-31T04:35:19Z</cp:lastPrinted>
  <dcterms:created xsi:type="dcterms:W3CDTF">2009-01-25T23:42:29Z</dcterms:created>
  <dcterms:modified xsi:type="dcterms:W3CDTF">2024-01-31T04:42:01Z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